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GESTION DES TICKETS RESTAURANTS/2025/"/>
    </mc:Choice>
  </mc:AlternateContent>
  <xr:revisionPtr revIDLastSave="25" documentId="8_{6EC62F35-D687-4174-AF50-AD824258FBC1}" xr6:coauthVersionLast="47" xr6:coauthVersionMax="47" xr10:uidLastSave="{A2762219-0F95-4602-B29B-F1463FED46ED}"/>
  <bookViews>
    <workbookView xWindow="-108" yWindow="-108" windowWidth="23256" windowHeight="12456" xr2:uid="{09F0F146-F41E-41C6-9EE9-A4D73EC6E0F5}"/>
  </bookViews>
  <sheets>
    <sheet name="TR Matrice Cotisations " sheetId="1" r:id="rId1"/>
    <sheet name="TR Matrice Net Imposab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D18" i="2"/>
  <c r="C18" i="2"/>
  <c r="C10" i="2"/>
  <c r="C8" i="2"/>
  <c r="C21" i="2" s="1"/>
  <c r="C6" i="2"/>
  <c r="G17" i="1"/>
  <c r="C23" i="2"/>
  <c r="E21" i="1"/>
  <c r="E19" i="1"/>
  <c r="G15" i="1"/>
  <c r="E15" i="1"/>
  <c r="G13" i="1"/>
  <c r="E13" i="1"/>
  <c r="C27" i="2" l="1"/>
  <c r="C16" i="2"/>
  <c r="D16" i="2" s="1"/>
  <c r="E25" i="1"/>
  <c r="H13" i="1"/>
  <c r="E28" i="1"/>
  <c r="C14" i="2"/>
  <c r="D14" i="2"/>
  <c r="C25" i="2"/>
  <c r="E23" i="1"/>
  <c r="H16" i="2" l="1"/>
  <c r="C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6" authorId="0" shapeId="0" xr:uid="{0AC5F3EB-7028-4121-9BB7-99F6EFF740D7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Report effectué à partir de la feuille "TR MATRICE COTISATIONS"
Idem pour les 2 autres cellules 
</t>
        </r>
      </text>
    </comment>
  </commentList>
</comments>
</file>

<file path=xl/sharedStrings.xml><?xml version="1.0" encoding="utf-8"?>
<sst xmlns="http://schemas.openxmlformats.org/spreadsheetml/2006/main" count="33" uniqueCount="25">
  <si>
    <t xml:space="preserve">EXEMPLE 1 :   DETERMINATION DE LA  PART EMPLOYEUR EVENTUELLE A REINTEGRER DANS LES COTISATIONS </t>
  </si>
  <si>
    <t>Valeur faciale du TR</t>
  </si>
  <si>
    <t>Prise en charge par l'employeur</t>
  </si>
  <si>
    <t>Nombre de TR du mois</t>
  </si>
  <si>
    <t xml:space="preserve">Il faut soumettre à cotisations </t>
  </si>
  <si>
    <t xml:space="preserve">CALCUL PRELIMINAIRE  Somme normalement à réintégrer au cas par cas </t>
  </si>
  <si>
    <t xml:space="preserve">Valeur à réintégrer dans l'assiette des cotisations </t>
  </si>
  <si>
    <t xml:space="preserve">Prise en charge par le salarié </t>
  </si>
  <si>
    <t>Nombre de TR</t>
  </si>
  <si>
    <t>A la charge de l'employeur</t>
  </si>
  <si>
    <t>A la charge du salarié</t>
  </si>
  <si>
    <t xml:space="preserve">Somme totale à réintégrer dans la base de calcul des cotisations </t>
  </si>
  <si>
    <r>
      <rPr>
        <b/>
        <sz val="11"/>
        <color theme="1"/>
        <rFont val="Times New Roman"/>
        <family val="1"/>
      </rPr>
      <t>EXEMPLE 1</t>
    </r>
    <r>
      <rPr>
        <sz val="11"/>
        <color theme="1"/>
        <rFont val="Times New Roman"/>
        <family val="1"/>
      </rPr>
      <t xml:space="preserve">  CALCUL DE LA SOMME A FAIRE APPARAITRE DANS LE NET IMPOSABLE </t>
    </r>
  </si>
  <si>
    <t xml:space="preserve"> Somme à REINTEGRER   DANS LE NET IMPOSABLE </t>
  </si>
  <si>
    <t xml:space="preserve">Respect de la régle  des 60 %  : la  Valeur du TR pris en charge par l'employeur - ici  ?  -  doit être &lt;  60 % * Valeur faciale du TR soit ici  ?.  </t>
  </si>
  <si>
    <t xml:space="preserve">En cas de non respect de la régle la TOTALITE de la part de l'employeur est REINTEGREE dans le NET IMPOSABLE </t>
  </si>
  <si>
    <t xml:space="preserve">Les REINTEGRATIONS NE SE CUMULENT PAS On prend donc la plus élevée </t>
  </si>
  <si>
    <t>Somme à réintégrer  par TR</t>
  </si>
  <si>
    <t xml:space="preserve">En cas de non respect de la règle seul l'excédent est réintégré </t>
  </si>
  <si>
    <t xml:space="preserve">Somme totale à réintégrer dans le NET IMPOSABLE </t>
  </si>
  <si>
    <r>
      <t xml:space="preserve">Respect de la régle  sur la valeur  maximum du TR  : la valeur du TR pris en charge par l'employeur ne doit pas dépasser </t>
    </r>
    <r>
      <rPr>
        <b/>
        <sz val="12"/>
        <color theme="1"/>
        <rFont val="Times New Roman"/>
        <family val="1"/>
      </rPr>
      <t>7,26</t>
    </r>
  </si>
  <si>
    <r>
      <t xml:space="preserve">Respect de la régle  sur la valeur  maximum du TR  : la valeur du TR pris en charge par l'employeur ne doit pas dépasser </t>
    </r>
    <r>
      <rPr>
        <b/>
        <sz val="10"/>
        <color theme="1"/>
        <rFont val="Times New Roman"/>
        <family val="1"/>
      </rPr>
      <t>7,26</t>
    </r>
  </si>
  <si>
    <r>
      <t>Respect de la régle  des 60 %  : la  Valeur du TR pris en charge par l'employeur - ici  ?</t>
    </r>
    <r>
      <rPr>
        <b/>
        <sz val="12"/>
        <color theme="1"/>
        <rFont val="Times New Roman"/>
        <family val="1"/>
      </rPr>
      <t xml:space="preserve">  </t>
    </r>
    <r>
      <rPr>
        <sz val="12"/>
        <color theme="1"/>
        <rFont val="Times New Roman"/>
        <family val="1"/>
      </rPr>
      <t xml:space="preserve">-  doit être &lt;  60 % * Valeur faciale du TR soit ici  ?  </t>
    </r>
  </si>
  <si>
    <t xml:space="preserve">Respect de la règle des 50 % : la valeur du TR prise en charge par l'employeur (ici ? ) doit au moins être égale à 50 %  de la valeur du TR (ici 50 %* ?  = ?) </t>
  </si>
  <si>
    <t xml:space="preserve">Respect de la règle des 50 % : la valeur du TR prise en charge par l'employeur (ici ? ) doit au moins être égale à 50 %  de la valeur du TR (ici 50 %*   ?  =  ?   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</si>
</sst>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3" fontId="2" fillId="2" borderId="4" xfId="0" applyNumberFormat="1" applyFont="1" applyFill="1" applyBorder="1" applyAlignment="1">
      <alignment horizontal="center" vertical="center" wrapText="1"/>
    </xf>
    <xf numFmtId="43" fontId="1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3" fontId="4" fillId="0" borderId="4" xfId="0" applyNumberFormat="1" applyFont="1" applyBorder="1" applyAlignment="1">
      <alignment horizontal="center" vertical="center" wrapText="1"/>
    </xf>
    <xf numFmtId="43" fontId="3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1E483-E039-491D-B17F-75F67A929FCA}">
  <dimension ref="B1:I37"/>
  <sheetViews>
    <sheetView tabSelected="1" topLeftCell="A7" workbookViewId="0">
      <selection activeCell="H13" sqref="H13:H17"/>
    </sheetView>
  </sheetViews>
  <sheetFormatPr baseColWidth="10" defaultColWidth="11.44140625" defaultRowHeight="15.6" x14ac:dyDescent="0.3"/>
  <cols>
    <col min="1" max="2" width="11.44140625" style="1"/>
    <col min="3" max="3" width="37.33203125" style="1" customWidth="1"/>
    <col min="4" max="4" width="11.44140625" style="1"/>
    <col min="5" max="5" width="15.33203125" style="1" customWidth="1"/>
    <col min="6" max="6" width="11.44140625" style="1"/>
    <col min="7" max="8" width="23" style="1" customWidth="1"/>
    <col min="9" max="9" width="16.109375" style="1" customWidth="1"/>
    <col min="10" max="16384" width="11.44140625" style="1"/>
  </cols>
  <sheetData>
    <row r="1" spans="2:9" x14ac:dyDescent="0.3">
      <c r="B1" s="19" t="s">
        <v>0</v>
      </c>
      <c r="C1" s="20"/>
      <c r="D1" s="20"/>
      <c r="E1" s="20"/>
      <c r="F1" s="20"/>
      <c r="G1" s="20"/>
      <c r="H1" s="20"/>
      <c r="I1" s="21"/>
    </row>
    <row r="3" spans="2:9" hidden="1" x14ac:dyDescent="0.3"/>
    <row r="4" spans="2:9" x14ac:dyDescent="0.3">
      <c r="E4" s="2"/>
      <c r="G4" s="2"/>
    </row>
    <row r="5" spans="2:9" x14ac:dyDescent="0.3">
      <c r="B5" s="18" t="s">
        <v>1</v>
      </c>
      <c r="C5" s="18"/>
      <c r="E5" s="4">
        <v>12</v>
      </c>
      <c r="G5" s="2"/>
    </row>
    <row r="6" spans="2:9" x14ac:dyDescent="0.3">
      <c r="E6" s="5"/>
      <c r="G6" s="2"/>
    </row>
    <row r="7" spans="2:9" x14ac:dyDescent="0.3">
      <c r="B7" s="18" t="s">
        <v>2</v>
      </c>
      <c r="C7" s="18"/>
      <c r="E7" s="6">
        <v>6</v>
      </c>
      <c r="G7" s="2"/>
    </row>
    <row r="8" spans="2:9" x14ac:dyDescent="0.3">
      <c r="E8" s="5"/>
      <c r="G8" s="2"/>
    </row>
    <row r="9" spans="2:9" x14ac:dyDescent="0.3">
      <c r="B9" s="18" t="s">
        <v>3</v>
      </c>
      <c r="C9" s="18"/>
      <c r="E9" s="7">
        <v>22</v>
      </c>
      <c r="G9" s="22" t="s">
        <v>4</v>
      </c>
      <c r="H9" s="22"/>
    </row>
    <row r="10" spans="2:9" x14ac:dyDescent="0.3">
      <c r="E10" s="2"/>
      <c r="G10" s="2"/>
    </row>
    <row r="11" spans="2:9" ht="62.4" x14ac:dyDescent="0.3">
      <c r="E11" s="2"/>
      <c r="G11" s="3" t="s">
        <v>5</v>
      </c>
      <c r="H11" s="3" t="s">
        <v>6</v>
      </c>
    </row>
    <row r="12" spans="2:9" x14ac:dyDescent="0.3">
      <c r="E12" s="2"/>
      <c r="G12" s="2"/>
    </row>
    <row r="13" spans="2:9" ht="46.8" customHeight="1" x14ac:dyDescent="0.3">
      <c r="B13" s="18" t="s">
        <v>22</v>
      </c>
      <c r="C13" s="18"/>
      <c r="E13" s="8" t="str">
        <f>IF(E7&lt;=60%*E5,"Régle respectée","Régle non respectée")</f>
        <v>Régle respectée</v>
      </c>
      <c r="G13" s="3">
        <f>IF(E7-60%*E5&lt;0,0,E7-60%*E5)</f>
        <v>0</v>
      </c>
      <c r="H13" s="18">
        <f>MAX(G13,G15,G17)</f>
        <v>0</v>
      </c>
    </row>
    <row r="14" spans="2:9" x14ac:dyDescent="0.3">
      <c r="E14" s="5"/>
      <c r="G14" s="3"/>
      <c r="H14" s="18"/>
    </row>
    <row r="15" spans="2:9" ht="46.8" customHeight="1" x14ac:dyDescent="0.3">
      <c r="B15" s="18" t="s">
        <v>23</v>
      </c>
      <c r="C15" s="18"/>
      <c r="E15" s="8" t="str">
        <f>IF(E7&gt;=50%*E5,"Régle respectée","Régle non respectée ")</f>
        <v>Régle respectée</v>
      </c>
      <c r="G15" s="3">
        <f>IF(E15="Régle respectée",0,50%*E5-E7)</f>
        <v>0</v>
      </c>
      <c r="H15" s="18"/>
    </row>
    <row r="16" spans="2:9" x14ac:dyDescent="0.3">
      <c r="E16" s="5"/>
      <c r="G16" s="3"/>
      <c r="H16" s="18"/>
    </row>
    <row r="17" spans="2:8" ht="48" customHeight="1" x14ac:dyDescent="0.3">
      <c r="B17" s="18" t="s">
        <v>20</v>
      </c>
      <c r="C17" s="18"/>
      <c r="E17" s="8" t="str">
        <f>IF(E7&gt;7.26,"Régle non respectée","Régle respectée ")</f>
        <v xml:space="preserve">Régle respectée </v>
      </c>
      <c r="G17" s="3">
        <f>IF(E7&lt;=7.26,0,E7-7.26)</f>
        <v>0</v>
      </c>
      <c r="H17" s="18"/>
    </row>
    <row r="18" spans="2:8" x14ac:dyDescent="0.3">
      <c r="E18" s="2"/>
      <c r="G18" s="2"/>
    </row>
    <row r="19" spans="2:8" x14ac:dyDescent="0.3">
      <c r="B19" s="18" t="s">
        <v>7</v>
      </c>
      <c r="C19" s="18"/>
      <c r="E19" s="3">
        <f>E5-E7</f>
        <v>6</v>
      </c>
      <c r="G19" s="2"/>
    </row>
    <row r="20" spans="2:8" x14ac:dyDescent="0.3">
      <c r="E20" s="2"/>
      <c r="G20" s="2"/>
    </row>
    <row r="21" spans="2:8" x14ac:dyDescent="0.3">
      <c r="B21" s="18" t="s">
        <v>8</v>
      </c>
      <c r="C21" s="18"/>
      <c r="E21" s="3">
        <f>E9</f>
        <v>22</v>
      </c>
      <c r="G21" s="2"/>
    </row>
    <row r="22" spans="2:8" x14ac:dyDescent="0.3">
      <c r="E22" s="2"/>
      <c r="G22" s="2"/>
    </row>
    <row r="23" spans="2:8" x14ac:dyDescent="0.3">
      <c r="B23" s="18" t="s">
        <v>9</v>
      </c>
      <c r="C23" s="18"/>
      <c r="E23" s="3">
        <f>E7*E21</f>
        <v>132</v>
      </c>
      <c r="G23" s="2"/>
    </row>
    <row r="24" spans="2:8" x14ac:dyDescent="0.3">
      <c r="E24" s="2"/>
      <c r="G24" s="2"/>
    </row>
    <row r="25" spans="2:8" x14ac:dyDescent="0.3">
      <c r="B25" s="18" t="s">
        <v>10</v>
      </c>
      <c r="C25" s="18"/>
      <c r="E25" s="3">
        <f>E19*E21</f>
        <v>132</v>
      </c>
      <c r="G25" s="2"/>
    </row>
    <row r="26" spans="2:8" x14ac:dyDescent="0.3">
      <c r="E26" s="2"/>
      <c r="G26" s="2"/>
    </row>
    <row r="27" spans="2:8" x14ac:dyDescent="0.3">
      <c r="B27" s="18" t="s">
        <v>11</v>
      </c>
      <c r="C27" s="18"/>
      <c r="E27" s="2"/>
      <c r="G27" s="2"/>
    </row>
    <row r="28" spans="2:8" x14ac:dyDescent="0.3">
      <c r="B28" s="18"/>
      <c r="C28" s="18"/>
      <c r="E28" s="18">
        <f>MAX(G17,G15,G13)*E21</f>
        <v>0</v>
      </c>
      <c r="G28" s="2"/>
    </row>
    <row r="29" spans="2:8" x14ac:dyDescent="0.3">
      <c r="B29" s="18"/>
      <c r="C29" s="18"/>
      <c r="E29" s="18"/>
      <c r="G29" s="2"/>
    </row>
    <row r="30" spans="2:8" x14ac:dyDescent="0.3">
      <c r="B30" s="18"/>
      <c r="C30" s="18"/>
      <c r="E30" s="2"/>
      <c r="G30" s="2"/>
    </row>
    <row r="31" spans="2:8" x14ac:dyDescent="0.3">
      <c r="E31" s="2"/>
      <c r="G31" s="2"/>
    </row>
    <row r="32" spans="2:8" x14ac:dyDescent="0.3">
      <c r="E32" s="17"/>
      <c r="G32" s="2"/>
    </row>
    <row r="33" spans="5:7" x14ac:dyDescent="0.3">
      <c r="E33" s="17"/>
      <c r="G33" s="2"/>
    </row>
    <row r="34" spans="5:7" x14ac:dyDescent="0.3">
      <c r="E34" s="17"/>
      <c r="G34" s="2"/>
    </row>
    <row r="35" spans="5:7" x14ac:dyDescent="0.3">
      <c r="E35" s="17"/>
      <c r="G35" s="2"/>
    </row>
    <row r="36" spans="5:7" x14ac:dyDescent="0.3">
      <c r="E36" s="2"/>
      <c r="G36" s="2"/>
    </row>
    <row r="37" spans="5:7" x14ac:dyDescent="0.3">
      <c r="E37" s="2"/>
      <c r="G37" s="2"/>
    </row>
  </sheetData>
  <mergeCells count="16">
    <mergeCell ref="B13:C13"/>
    <mergeCell ref="H13:H17"/>
    <mergeCell ref="B15:C15"/>
    <mergeCell ref="B17:C17"/>
    <mergeCell ref="B1:I1"/>
    <mergeCell ref="B5:C5"/>
    <mergeCell ref="B7:C7"/>
    <mergeCell ref="B9:C9"/>
    <mergeCell ref="G9:H9"/>
    <mergeCell ref="E32:E35"/>
    <mergeCell ref="B19:C19"/>
    <mergeCell ref="B21:C21"/>
    <mergeCell ref="B23:C23"/>
    <mergeCell ref="B25:C25"/>
    <mergeCell ref="B27:C30"/>
    <mergeCell ref="E28:E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5064-EEBF-4414-9316-74494DC9746B}">
  <dimension ref="A2:I37"/>
  <sheetViews>
    <sheetView workbookViewId="0">
      <selection activeCell="D18" sqref="D18"/>
    </sheetView>
  </sheetViews>
  <sheetFormatPr baseColWidth="10" defaultColWidth="11.44140625" defaultRowHeight="13.8" x14ac:dyDescent="0.25"/>
  <cols>
    <col min="1" max="1" width="11.44140625" style="9"/>
    <col min="2" max="2" width="24.44140625" style="9" customWidth="1"/>
    <col min="3" max="3" width="11.44140625" style="12"/>
    <col min="4" max="4" width="22.44140625" style="12" customWidth="1"/>
    <col min="5" max="5" width="11.44140625" style="9"/>
    <col min="6" max="6" width="15.109375" style="9" customWidth="1"/>
    <col min="7" max="7" width="23" style="9" customWidth="1"/>
    <col min="8" max="16384" width="11.44140625" style="9"/>
  </cols>
  <sheetData>
    <row r="2" spans="1:9" x14ac:dyDescent="0.25">
      <c r="A2" s="32" t="s">
        <v>12</v>
      </c>
      <c r="B2" s="33"/>
      <c r="C2" s="33"/>
      <c r="D2" s="33"/>
      <c r="E2" s="33"/>
      <c r="F2" s="33"/>
      <c r="G2" s="34"/>
    </row>
    <row r="3" spans="1:9" x14ac:dyDescent="0.25">
      <c r="A3" s="10"/>
      <c r="B3" s="10"/>
      <c r="C3" s="10"/>
      <c r="D3" s="10"/>
      <c r="E3" s="10"/>
      <c r="F3" s="10"/>
      <c r="G3" s="10"/>
    </row>
    <row r="6" spans="1:9" x14ac:dyDescent="0.25">
      <c r="A6" s="24" t="s">
        <v>1</v>
      </c>
      <c r="B6" s="24"/>
      <c r="C6" s="11">
        <f>'TR Matrice Cotisations '!E5</f>
        <v>12</v>
      </c>
    </row>
    <row r="7" spans="1:9" x14ac:dyDescent="0.25">
      <c r="C7" s="10"/>
    </row>
    <row r="8" spans="1:9" x14ac:dyDescent="0.25">
      <c r="A8" s="24" t="s">
        <v>2</v>
      </c>
      <c r="B8" s="24"/>
      <c r="C8" s="38">
        <f>'TR Matrice Cotisations '!E7</f>
        <v>6</v>
      </c>
    </row>
    <row r="9" spans="1:9" x14ac:dyDescent="0.25">
      <c r="C9" s="10"/>
    </row>
    <row r="10" spans="1:9" x14ac:dyDescent="0.25">
      <c r="A10" s="24" t="s">
        <v>3</v>
      </c>
      <c r="B10" s="24"/>
      <c r="C10" s="39">
        <f>'TR Matrice Cotisations '!E9</f>
        <v>22</v>
      </c>
      <c r="D10" s="35"/>
      <c r="E10" s="36"/>
      <c r="F10" s="36"/>
      <c r="G10" s="36"/>
    </row>
    <row r="12" spans="1:9" x14ac:dyDescent="0.25">
      <c r="D12" s="37" t="s">
        <v>13</v>
      </c>
      <c r="E12" s="37"/>
      <c r="F12" s="37"/>
      <c r="G12" s="37"/>
    </row>
    <row r="14" spans="1:9" ht="48.6" customHeight="1" x14ac:dyDescent="0.25">
      <c r="A14" s="24" t="s">
        <v>14</v>
      </c>
      <c r="B14" s="24"/>
      <c r="C14" s="13" t="str">
        <f>IF(C8&lt;=60%*C6,"Régle respectée","Régle non respectée")</f>
        <v>Régle respectée</v>
      </c>
      <c r="D14" s="14">
        <f>IF(C8-60%*C6&lt;0,0,C8)</f>
        <v>0</v>
      </c>
      <c r="E14" s="25" t="s">
        <v>15</v>
      </c>
      <c r="F14" s="29"/>
      <c r="G14" s="24" t="s">
        <v>16</v>
      </c>
    </row>
    <row r="15" spans="1:9" x14ac:dyDescent="0.25">
      <c r="C15" s="10"/>
      <c r="D15" s="11"/>
      <c r="G15" s="24"/>
      <c r="H15" s="24" t="s">
        <v>17</v>
      </c>
      <c r="I15" s="24"/>
    </row>
    <row r="16" spans="1:9" ht="42.6" customHeight="1" x14ac:dyDescent="0.25">
      <c r="A16" s="25" t="s">
        <v>24</v>
      </c>
      <c r="B16" s="25"/>
      <c r="C16" s="13" t="str">
        <f>IF(C8&gt;=50%*C6,"Régle respectée","Régle non respectée ")</f>
        <v>Régle respectée</v>
      </c>
      <c r="D16" s="14">
        <f>IF(C16="Régle respectée",0,C8)</f>
        <v>0</v>
      </c>
      <c r="E16" s="25" t="s">
        <v>15</v>
      </c>
      <c r="F16" s="29"/>
      <c r="G16" s="24"/>
      <c r="H16" s="24">
        <f>MAX(D14,D16,D18)</f>
        <v>0</v>
      </c>
      <c r="I16" s="24"/>
    </row>
    <row r="17" spans="1:7" x14ac:dyDescent="0.25">
      <c r="C17" s="10"/>
      <c r="D17" s="11"/>
      <c r="G17" s="24"/>
    </row>
    <row r="18" spans="1:7" ht="41.4" customHeight="1" x14ac:dyDescent="0.25">
      <c r="A18" s="30" t="s">
        <v>21</v>
      </c>
      <c r="B18" s="30"/>
      <c r="C18" s="15" t="str">
        <f>IF(C8&gt;7.26,"Régle non respectée","Régle respectée ")</f>
        <v xml:space="preserve">Régle respectée </v>
      </c>
      <c r="D18" s="16">
        <f>IF(C8&lt;=7.26,0,C8-7.26)</f>
        <v>0</v>
      </c>
      <c r="E18" s="30" t="s">
        <v>18</v>
      </c>
      <c r="F18" s="31"/>
      <c r="G18" s="24"/>
    </row>
    <row r="20" spans="1:7" hidden="1" x14ac:dyDescent="0.25"/>
    <row r="21" spans="1:7" x14ac:dyDescent="0.25">
      <c r="A21" s="24" t="s">
        <v>7</v>
      </c>
      <c r="B21" s="24"/>
      <c r="C21" s="11">
        <f>C6-C8</f>
        <v>6</v>
      </c>
    </row>
    <row r="23" spans="1:7" x14ac:dyDescent="0.25">
      <c r="A23" s="24" t="s">
        <v>8</v>
      </c>
      <c r="B23" s="24"/>
      <c r="C23" s="11">
        <f>C10</f>
        <v>22</v>
      </c>
    </row>
    <row r="25" spans="1:7" x14ac:dyDescent="0.25">
      <c r="A25" s="24" t="s">
        <v>9</v>
      </c>
      <c r="B25" s="24"/>
      <c r="C25" s="11">
        <f>C8*C23</f>
        <v>132</v>
      </c>
    </row>
    <row r="27" spans="1:7" x14ac:dyDescent="0.25">
      <c r="A27" s="24" t="s">
        <v>10</v>
      </c>
      <c r="B27" s="24"/>
      <c r="C27" s="11">
        <f>C21*C23</f>
        <v>132</v>
      </c>
    </row>
    <row r="29" spans="1:7" x14ac:dyDescent="0.25">
      <c r="A29" s="25" t="s">
        <v>19</v>
      </c>
      <c r="B29" s="25"/>
      <c r="C29" s="26">
        <f>MAX(D14,D16,D18)*C23</f>
        <v>0</v>
      </c>
    </row>
    <row r="30" spans="1:7" x14ac:dyDescent="0.25">
      <c r="A30" s="25"/>
      <c r="B30" s="25"/>
      <c r="C30" s="27"/>
    </row>
    <row r="31" spans="1:7" x14ac:dyDescent="0.25">
      <c r="A31" s="25"/>
      <c r="B31" s="25"/>
      <c r="C31" s="27"/>
    </row>
    <row r="32" spans="1:7" hidden="1" x14ac:dyDescent="0.25">
      <c r="A32" s="25"/>
      <c r="B32" s="25"/>
      <c r="C32" s="28"/>
    </row>
    <row r="34" spans="3:3" x14ac:dyDescent="0.25">
      <c r="C34" s="23"/>
    </row>
    <row r="35" spans="3:3" x14ac:dyDescent="0.25">
      <c r="C35" s="23"/>
    </row>
    <row r="36" spans="3:3" x14ac:dyDescent="0.25">
      <c r="C36" s="23"/>
    </row>
    <row r="37" spans="3:3" x14ac:dyDescent="0.25">
      <c r="C37" s="23"/>
    </row>
  </sheetData>
  <mergeCells count="22">
    <mergeCell ref="D12:G12"/>
    <mergeCell ref="A2:G2"/>
    <mergeCell ref="A6:B6"/>
    <mergeCell ref="A8:B8"/>
    <mergeCell ref="A10:B10"/>
    <mergeCell ref="D10:G10"/>
    <mergeCell ref="A14:B14"/>
    <mergeCell ref="E14:F14"/>
    <mergeCell ref="G14:G18"/>
    <mergeCell ref="H15:I15"/>
    <mergeCell ref="A16:B16"/>
    <mergeCell ref="E16:F16"/>
    <mergeCell ref="H16:I16"/>
    <mergeCell ref="A18:B18"/>
    <mergeCell ref="E18:F18"/>
    <mergeCell ref="C34:C37"/>
    <mergeCell ref="A21:B21"/>
    <mergeCell ref="A23:B23"/>
    <mergeCell ref="A25:B25"/>
    <mergeCell ref="A27:B27"/>
    <mergeCell ref="A29:B32"/>
    <mergeCell ref="C29:C3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 Matrice Cotisations </vt:lpstr>
      <vt:lpstr>TR Matrice Net Imposable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dcterms:created xsi:type="dcterms:W3CDTF">2024-03-25T11:46:02Z</dcterms:created>
  <dcterms:modified xsi:type="dcterms:W3CDTF">2025-04-03T15:10:04Z</dcterms:modified>
</cp:coreProperties>
</file>